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35" i="1"/>
  <c r="H35"/>
  <c r="K34"/>
  <c r="J34"/>
  <c r="F34"/>
  <c r="E34"/>
  <c r="G34" s="1"/>
  <c r="D34"/>
  <c r="C34"/>
  <c r="K33"/>
  <c r="I33"/>
  <c r="H33"/>
  <c r="G33"/>
  <c r="J32"/>
  <c r="K32" s="1"/>
  <c r="F32"/>
  <c r="F36" s="1"/>
  <c r="E32"/>
  <c r="H32" s="1"/>
  <c r="D32"/>
  <c r="D36" s="1"/>
  <c r="C32"/>
  <c r="K31"/>
  <c r="H31"/>
  <c r="K30"/>
  <c r="J30"/>
  <c r="G30"/>
  <c r="F30"/>
  <c r="E30"/>
  <c r="H30" s="1"/>
  <c r="I30" s="1"/>
  <c r="D30"/>
  <c r="C30"/>
  <c r="H29"/>
  <c r="H28"/>
  <c r="K27"/>
  <c r="I27"/>
  <c r="H27"/>
  <c r="G27"/>
  <c r="H26"/>
  <c r="K25"/>
  <c r="H25"/>
  <c r="K24"/>
  <c r="H24"/>
  <c r="I24" s="1"/>
  <c r="G24"/>
  <c r="K23"/>
  <c r="J23"/>
  <c r="J36" s="1"/>
  <c r="K36" s="1"/>
  <c r="F23"/>
  <c r="E23"/>
  <c r="G23" s="1"/>
  <c r="D23"/>
  <c r="C23"/>
  <c r="C36" s="1"/>
  <c r="K22"/>
  <c r="I22"/>
  <c r="H22"/>
  <c r="G22"/>
  <c r="K21"/>
  <c r="I21"/>
  <c r="H21"/>
  <c r="G21"/>
  <c r="K20"/>
  <c r="I20"/>
  <c r="H20"/>
  <c r="G20"/>
  <c r="K19"/>
  <c r="I19"/>
  <c r="H19"/>
  <c r="G19"/>
  <c r="K18"/>
  <c r="H18"/>
  <c r="K17"/>
  <c r="I17"/>
  <c r="H17"/>
  <c r="G17"/>
  <c r="H16"/>
  <c r="K15"/>
  <c r="H15"/>
  <c r="I15" s="1"/>
  <c r="G15"/>
  <c r="H14"/>
  <c r="K13"/>
  <c r="I13"/>
  <c r="H13"/>
  <c r="G13"/>
  <c r="K12"/>
  <c r="H12"/>
  <c r="K11"/>
  <c r="I11"/>
  <c r="H11"/>
  <c r="G11"/>
  <c r="K10"/>
  <c r="I10"/>
  <c r="H10"/>
  <c r="G10"/>
  <c r="K9"/>
  <c r="H9"/>
  <c r="K8"/>
  <c r="H8"/>
  <c r="K7"/>
  <c r="H7"/>
  <c r="K6"/>
  <c r="I6"/>
  <c r="H6"/>
  <c r="G6"/>
  <c r="K5"/>
  <c r="I5"/>
  <c r="H5"/>
  <c r="G5"/>
  <c r="H23" l="1"/>
  <c r="I23" s="1"/>
  <c r="H34"/>
  <c r="I34" s="1"/>
  <c r="E36"/>
  <c r="H36" s="1"/>
  <c r="I36" s="1"/>
  <c r="G36" l="1"/>
</calcChain>
</file>

<file path=xl/sharedStrings.xml><?xml version="1.0" encoding="utf-8"?>
<sst xmlns="http://schemas.openxmlformats.org/spreadsheetml/2006/main" count="45" uniqueCount="45">
  <si>
    <t>Analysis of Priority Sector Advances Under INDUSTRY of Arunachal Pradesh in the Year 2018-19</t>
  </si>
  <si>
    <t>AS ON 31.12.2018(RS. IN LAKH)</t>
  </si>
  <si>
    <t>Sl No.</t>
  </si>
  <si>
    <t>Bank Name</t>
  </si>
  <si>
    <t>No. of A/C</t>
  </si>
  <si>
    <t>Total O/S</t>
  </si>
  <si>
    <t>Demand Raised</t>
  </si>
  <si>
    <t>Recovery Amount</t>
  </si>
  <si>
    <t>Recovery %</t>
  </si>
  <si>
    <t>Overdues Amount</t>
  </si>
  <si>
    <t>Overdues %</t>
  </si>
  <si>
    <t>Gross NPA Amount</t>
  </si>
  <si>
    <t>Gross NPA %</t>
  </si>
  <si>
    <t>ALB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</si>
  <si>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</si>
  <si>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</si>
  <si>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</si>
  <si>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</si>
  <si>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</si>
  <si>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</si>
  <si>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</si>
  <si>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</si>
  <si>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</si>
  <si>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</si>
  <si>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</si>
  <si>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</si>
  <si>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</si>
  <si>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</si>
  <si>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</si>
  <si>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</si>
  <si>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</si>
  <si>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Public Banks Grand Total</t>
  </si>
  <si>
    <t>HDFC</t>
  </si>
  <si>
    <t>ICICI</t>
  </si>
  <si>
    <t>INDUS</t>
  </si>
  <si>
    <t>AXIS</t>
  </si>
  <si>
    <t>YES</t>
  </si>
  <si>
    <t>BANDHAN</t>
  </si>
  <si>
    <t>Private Banks Grand Total</t>
  </si>
  <si>
    <t>APRB</t>
  </si>
  <si>
    <t>Rural Banks Grand Total</t>
  </si>
  <si>
    <t>APSCB</t>
  </si>
  <si>
    <t>Co-Operative Banks Grand Total</t>
  </si>
  <si>
    <t>NEDFI</t>
  </si>
  <si>
    <t>All Banks Grand Total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</si>
</sst>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ernard MT Condensed"/>
      <family val="1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7" fillId="2" borderId="4" xfId="1" applyFont="1" applyFill="1" applyBorder="1" applyAlignment="1">
      <alignment wrapText="1"/>
    </xf>
    <xf numFmtId="2" fontId="7" fillId="2" borderId="4" xfId="1" applyNumberFormat="1" applyFont="1" applyFill="1" applyBorder="1" applyAlignment="1">
      <alignment wrapText="1"/>
    </xf>
    <xf numFmtId="2" fontId="7" fillId="2" borderId="4" xfId="1" applyNumberFormat="1" applyFont="1" applyFill="1" applyBorder="1" applyAlignment="1">
      <alignment horizontal="right"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7" fillId="2" borderId="1" xfId="1" applyFont="1" applyFill="1" applyBorder="1" applyAlignment="1">
      <alignment wrapText="1"/>
    </xf>
    <xf numFmtId="2" fontId="7" fillId="2" borderId="1" xfId="1" applyNumberFormat="1" applyFont="1" applyFill="1" applyBorder="1" applyAlignment="1">
      <alignment wrapText="1"/>
    </xf>
    <xf numFmtId="0" fontId="7" fillId="2" borderId="1" xfId="0" applyFont="1" applyFill="1" applyBorder="1"/>
    <xf numFmtId="0" fontId="8" fillId="0" borderId="6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2" borderId="1" xfId="0" applyFont="1" applyFill="1" applyBorder="1"/>
    <xf numFmtId="2" fontId="8" fillId="2" borderId="1" xfId="0" applyNumberFormat="1" applyFont="1" applyFill="1" applyBorder="1"/>
    <xf numFmtId="2" fontId="5" fillId="2" borderId="4" xfId="1" applyNumberFormat="1" applyFont="1" applyFill="1" applyBorder="1" applyAlignment="1">
      <alignment horizontal="right" wrapText="1"/>
    </xf>
    <xf numFmtId="2" fontId="5" fillId="2" borderId="4" xfId="1" applyNumberFormat="1" applyFont="1" applyFill="1" applyBorder="1" applyAlignment="1">
      <alignment wrapText="1"/>
    </xf>
    <xf numFmtId="0" fontId="1" fillId="0" borderId="0" xfId="0" applyFont="1"/>
    <xf numFmtId="0" fontId="6" fillId="2" borderId="1" xfId="0" applyFont="1" applyFill="1" applyBorder="1"/>
    <xf numFmtId="0" fontId="6" fillId="0" borderId="7" xfId="0" applyFont="1" applyBorder="1" applyAlignment="1">
      <alignment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2" fontId="7" fillId="0" borderId="1" xfId="1" applyNumberFormat="1" applyFont="1" applyBorder="1" applyAlignment="1">
      <alignment horizontal="right" vertical="center" wrapText="1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sqref="A1:XFD1048576"/>
    </sheetView>
  </sheetViews>
  <sheetFormatPr defaultRowHeight="15"/>
  <cols>
    <col min="2" max="2" width="10.85546875" bestFit="1" customWidth="1"/>
    <col min="3" max="3" width="6.42578125" bestFit="1" customWidth="1"/>
    <col min="4" max="4" width="10.85546875" bestFit="1" customWidth="1"/>
    <col min="5" max="6" width="9.5703125" bestFit="1" customWidth="1"/>
    <col min="8" max="8" width="9.5703125" bestFit="1" customWidth="1"/>
    <col min="10" max="10" width="9.5703125" bestFit="1" customWidth="1"/>
  </cols>
  <sheetData>
    <row r="1" spans="1:11">
      <c r="A1" s="1">
        <v>48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4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</row>
    <row r="5" spans="1:11">
      <c r="A5" s="5">
        <v>1</v>
      </c>
      <c r="B5" s="6" t="s">
        <v>13</v>
      </c>
      <c r="C5" s="7">
        <v>34</v>
      </c>
      <c r="D5" s="8">
        <v>4502.4399999999996</v>
      </c>
      <c r="E5" s="8">
        <v>70.86</v>
      </c>
      <c r="F5" s="8">
        <v>1.25</v>
      </c>
      <c r="G5" s="9">
        <f>F5/E5*100</f>
        <v>1.7640417725091733</v>
      </c>
      <c r="H5" s="8">
        <f>E5-F5</f>
        <v>69.61</v>
      </c>
      <c r="I5" s="9">
        <f>H5/E5*100</f>
        <v>98.235958227490826</v>
      </c>
      <c r="J5" s="8">
        <v>283.39999999999998</v>
      </c>
      <c r="K5" s="8">
        <f>J5/D5*100</f>
        <v>6.294364833290393</v>
      </c>
    </row>
    <row r="6" spans="1:11">
      <c r="A6" s="10">
        <v>2</v>
      </c>
      <c r="B6" s="11" t="s">
        <v>14</v>
      </c>
      <c r="C6" s="12">
        <v>11</v>
      </c>
      <c r="D6" s="13">
        <v>17.489999999999998</v>
      </c>
      <c r="E6" s="13">
        <v>12.73</v>
      </c>
      <c r="F6" s="13">
        <v>0</v>
      </c>
      <c r="G6" s="9">
        <f t="shared" ref="G6:G36" si="0">F6/E6*100</f>
        <v>0</v>
      </c>
      <c r="H6" s="8">
        <f t="shared" ref="H6:H36" si="1">E6-F6</f>
        <v>12.73</v>
      </c>
      <c r="I6" s="9">
        <f t="shared" ref="I6:I36" si="2">H6/E6*100</f>
        <v>100</v>
      </c>
      <c r="J6" s="13">
        <v>12.73</v>
      </c>
      <c r="K6" s="8">
        <f t="shared" ref="K6:K36" si="3">J6/D6*100</f>
        <v>72.784448256146391</v>
      </c>
    </row>
    <row r="7" spans="1:11">
      <c r="A7" s="10">
        <v>3</v>
      </c>
      <c r="B7" s="11" t="s">
        <v>15</v>
      </c>
      <c r="C7" s="12">
        <v>354</v>
      </c>
      <c r="D7" s="13">
        <v>3287.36</v>
      </c>
      <c r="E7" s="13">
        <v>0</v>
      </c>
      <c r="F7" s="13">
        <v>0</v>
      </c>
      <c r="G7" s="9">
        <v>0</v>
      </c>
      <c r="H7" s="8">
        <f t="shared" si="1"/>
        <v>0</v>
      </c>
      <c r="I7" s="9">
        <v>0</v>
      </c>
      <c r="J7" s="13">
        <v>731.85</v>
      </c>
      <c r="K7" s="8">
        <f t="shared" si="3"/>
        <v>22.262545020928648</v>
      </c>
    </row>
    <row r="8" spans="1:11">
      <c r="A8" s="10">
        <v>4</v>
      </c>
      <c r="B8" s="11" t="s">
        <v>16</v>
      </c>
      <c r="C8" s="12">
        <v>1</v>
      </c>
      <c r="D8" s="13">
        <v>80</v>
      </c>
      <c r="E8" s="13">
        <v>0</v>
      </c>
      <c r="F8" s="13">
        <v>0</v>
      </c>
      <c r="G8" s="9">
        <v>0</v>
      </c>
      <c r="H8" s="8">
        <f t="shared" si="1"/>
        <v>0</v>
      </c>
      <c r="I8" s="9">
        <v>0</v>
      </c>
      <c r="J8" s="13">
        <v>0</v>
      </c>
      <c r="K8" s="8">
        <f t="shared" si="3"/>
        <v>0</v>
      </c>
    </row>
    <row r="9" spans="1:11">
      <c r="A9" s="10">
        <v>5</v>
      </c>
      <c r="B9" s="11" t="s">
        <v>17</v>
      </c>
      <c r="C9" s="12">
        <v>6</v>
      </c>
      <c r="D9" s="13">
        <v>287.3</v>
      </c>
      <c r="E9" s="13">
        <v>0</v>
      </c>
      <c r="F9" s="13">
        <v>0</v>
      </c>
      <c r="G9" s="9">
        <v>0</v>
      </c>
      <c r="H9" s="8">
        <f t="shared" si="1"/>
        <v>0</v>
      </c>
      <c r="I9" s="9">
        <v>0</v>
      </c>
      <c r="J9" s="13">
        <v>0</v>
      </c>
      <c r="K9" s="8">
        <f t="shared" si="3"/>
        <v>0</v>
      </c>
    </row>
    <row r="10" spans="1:11">
      <c r="A10" s="10">
        <v>6</v>
      </c>
      <c r="B10" s="11" t="s">
        <v>18</v>
      </c>
      <c r="C10" s="12">
        <v>372</v>
      </c>
      <c r="D10" s="13">
        <v>2390.56</v>
      </c>
      <c r="E10" s="13">
        <v>25</v>
      </c>
      <c r="F10" s="13">
        <v>2</v>
      </c>
      <c r="G10" s="9">
        <f t="shared" si="0"/>
        <v>8</v>
      </c>
      <c r="H10" s="8">
        <f t="shared" si="1"/>
        <v>23</v>
      </c>
      <c r="I10" s="9">
        <f t="shared" si="2"/>
        <v>92</v>
      </c>
      <c r="J10" s="14">
        <v>506</v>
      </c>
      <c r="K10" s="8">
        <f t="shared" si="3"/>
        <v>21.166588581754901</v>
      </c>
    </row>
    <row r="11" spans="1:11">
      <c r="A11" s="10">
        <v>7</v>
      </c>
      <c r="B11" s="11" t="s">
        <v>19</v>
      </c>
      <c r="C11" s="12">
        <v>111</v>
      </c>
      <c r="D11" s="13">
        <v>1798.15</v>
      </c>
      <c r="E11" s="13">
        <v>207.42</v>
      </c>
      <c r="F11" s="13">
        <v>0</v>
      </c>
      <c r="G11" s="9">
        <f t="shared" si="0"/>
        <v>0</v>
      </c>
      <c r="H11" s="8">
        <f t="shared" si="1"/>
        <v>207.42</v>
      </c>
      <c r="I11" s="9">
        <f t="shared" si="2"/>
        <v>100</v>
      </c>
      <c r="J11" s="13">
        <v>207.42</v>
      </c>
      <c r="K11" s="8">
        <f t="shared" si="3"/>
        <v>11.53518894419264</v>
      </c>
    </row>
    <row r="12" spans="1:11">
      <c r="A12" s="10">
        <v>8</v>
      </c>
      <c r="B12" s="11" t="s">
        <v>20</v>
      </c>
      <c r="C12" s="12">
        <v>14</v>
      </c>
      <c r="D12" s="13">
        <v>73.790000000000006</v>
      </c>
      <c r="E12" s="13">
        <v>0</v>
      </c>
      <c r="F12" s="13">
        <v>0</v>
      </c>
      <c r="G12" s="9">
        <v>0</v>
      </c>
      <c r="H12" s="8">
        <f t="shared" si="1"/>
        <v>0</v>
      </c>
      <c r="I12" s="9">
        <v>0</v>
      </c>
      <c r="J12" s="13">
        <v>0</v>
      </c>
      <c r="K12" s="8">
        <f t="shared" si="3"/>
        <v>0</v>
      </c>
    </row>
    <row r="13" spans="1:11">
      <c r="A13" s="10">
        <v>9</v>
      </c>
      <c r="B13" s="11" t="s">
        <v>21</v>
      </c>
      <c r="C13" s="12">
        <v>35</v>
      </c>
      <c r="D13" s="13">
        <v>121.53</v>
      </c>
      <c r="E13" s="13">
        <v>11.61</v>
      </c>
      <c r="F13" s="13">
        <v>0</v>
      </c>
      <c r="G13" s="9">
        <f t="shared" si="0"/>
        <v>0</v>
      </c>
      <c r="H13" s="8">
        <f t="shared" si="1"/>
        <v>11.61</v>
      </c>
      <c r="I13" s="9">
        <f t="shared" si="2"/>
        <v>100</v>
      </c>
      <c r="J13" s="13">
        <v>11.61</v>
      </c>
      <c r="K13" s="8">
        <f t="shared" si="3"/>
        <v>9.5531967415452979</v>
      </c>
    </row>
    <row r="14" spans="1:11">
      <c r="A14" s="10">
        <v>10</v>
      </c>
      <c r="B14" s="11" t="s">
        <v>22</v>
      </c>
      <c r="C14" s="12">
        <v>0</v>
      </c>
      <c r="D14" s="13">
        <v>0</v>
      </c>
      <c r="E14" s="13">
        <v>0</v>
      </c>
      <c r="F14" s="13">
        <v>0</v>
      </c>
      <c r="G14" s="9">
        <v>0</v>
      </c>
      <c r="H14" s="8">
        <f t="shared" si="1"/>
        <v>0</v>
      </c>
      <c r="I14" s="9">
        <v>0</v>
      </c>
      <c r="J14" s="13">
        <v>0</v>
      </c>
      <c r="K14" s="8">
        <v>0</v>
      </c>
    </row>
    <row r="15" spans="1:11">
      <c r="A15" s="10">
        <v>11</v>
      </c>
      <c r="B15" s="11" t="s">
        <v>23</v>
      </c>
      <c r="C15" s="12">
        <v>623</v>
      </c>
      <c r="D15" s="13">
        <v>5138.3</v>
      </c>
      <c r="E15" s="13">
        <v>574.32000000000005</v>
      </c>
      <c r="F15" s="13">
        <v>5.36</v>
      </c>
      <c r="G15" s="9">
        <f t="shared" si="0"/>
        <v>0.93327761526675024</v>
      </c>
      <c r="H15" s="8">
        <f t="shared" si="1"/>
        <v>568.96</v>
      </c>
      <c r="I15" s="9">
        <f t="shared" si="2"/>
        <v>99.066722384733254</v>
      </c>
      <c r="J15" s="13">
        <v>574.32000000000005</v>
      </c>
      <c r="K15" s="8">
        <f t="shared" si="3"/>
        <v>11.177237607769106</v>
      </c>
    </row>
    <row r="16" spans="1:11">
      <c r="A16" s="10">
        <v>12</v>
      </c>
      <c r="B16" s="11" t="s">
        <v>24</v>
      </c>
      <c r="C16" s="12">
        <v>0</v>
      </c>
      <c r="D16" s="13">
        <v>0</v>
      </c>
      <c r="E16" s="13">
        <v>0</v>
      </c>
      <c r="F16" s="13">
        <v>0</v>
      </c>
      <c r="G16" s="9">
        <v>0</v>
      </c>
      <c r="H16" s="8">
        <f t="shared" si="1"/>
        <v>0</v>
      </c>
      <c r="I16" s="9">
        <v>0</v>
      </c>
      <c r="J16" s="13">
        <v>0</v>
      </c>
      <c r="K16" s="8">
        <v>0</v>
      </c>
    </row>
    <row r="17" spans="1:11">
      <c r="A17" s="10">
        <v>13</v>
      </c>
      <c r="B17" s="11" t="s">
        <v>25</v>
      </c>
      <c r="C17" s="12">
        <v>3341</v>
      </c>
      <c r="D17" s="13">
        <v>17718.23</v>
      </c>
      <c r="E17" s="13">
        <v>1102.97</v>
      </c>
      <c r="F17" s="13">
        <v>85.55</v>
      </c>
      <c r="G17" s="9">
        <f t="shared" si="0"/>
        <v>7.7563306345594167</v>
      </c>
      <c r="H17" s="8">
        <f t="shared" si="1"/>
        <v>1017.4200000000001</v>
      </c>
      <c r="I17" s="9">
        <f t="shared" si="2"/>
        <v>92.243669365440581</v>
      </c>
      <c r="J17" s="13">
        <v>4320.2299999999996</v>
      </c>
      <c r="K17" s="8">
        <f t="shared" si="3"/>
        <v>24.382966018614724</v>
      </c>
    </row>
    <row r="18" spans="1:11">
      <c r="A18" s="10">
        <v>14</v>
      </c>
      <c r="B18" s="11" t="s">
        <v>26</v>
      </c>
      <c r="C18" s="12">
        <v>154</v>
      </c>
      <c r="D18" s="13">
        <v>402.65</v>
      </c>
      <c r="E18" s="13">
        <v>0</v>
      </c>
      <c r="F18" s="13">
        <v>0</v>
      </c>
      <c r="G18" s="9">
        <v>0</v>
      </c>
      <c r="H18" s="8">
        <f t="shared" si="1"/>
        <v>0</v>
      </c>
      <c r="I18" s="9">
        <v>0</v>
      </c>
      <c r="J18" s="13">
        <v>145.93</v>
      </c>
      <c r="K18" s="8">
        <f t="shared" si="3"/>
        <v>36.24239413883025</v>
      </c>
    </row>
    <row r="19" spans="1:11">
      <c r="A19" s="10">
        <v>15</v>
      </c>
      <c r="B19" s="11" t="s">
        <v>27</v>
      </c>
      <c r="C19" s="12">
        <v>119</v>
      </c>
      <c r="D19" s="13">
        <v>471.29</v>
      </c>
      <c r="E19" s="13">
        <v>23.01</v>
      </c>
      <c r="F19" s="13">
        <v>17.62</v>
      </c>
      <c r="G19" s="9">
        <f t="shared" si="0"/>
        <v>76.575401999130804</v>
      </c>
      <c r="H19" s="8">
        <f t="shared" si="1"/>
        <v>5.3900000000000006</v>
      </c>
      <c r="I19" s="9">
        <f t="shared" si="2"/>
        <v>23.424598000869189</v>
      </c>
      <c r="J19" s="13">
        <v>8.15</v>
      </c>
      <c r="K19" s="8">
        <f t="shared" si="3"/>
        <v>1.729296187061045</v>
      </c>
    </row>
    <row r="20" spans="1:11">
      <c r="A20" s="10">
        <v>16</v>
      </c>
      <c r="B20" s="11" t="s">
        <v>28</v>
      </c>
      <c r="C20" s="12">
        <v>22</v>
      </c>
      <c r="D20" s="13">
        <v>746.07</v>
      </c>
      <c r="E20" s="13">
        <v>500</v>
      </c>
      <c r="F20" s="13">
        <v>123</v>
      </c>
      <c r="G20" s="9">
        <f t="shared" si="0"/>
        <v>24.6</v>
      </c>
      <c r="H20" s="8">
        <f t="shared" si="1"/>
        <v>377</v>
      </c>
      <c r="I20" s="9">
        <f t="shared" si="2"/>
        <v>75.400000000000006</v>
      </c>
      <c r="J20" s="13">
        <v>314.29000000000002</v>
      </c>
      <c r="K20" s="8">
        <f t="shared" si="3"/>
        <v>42.126073960888391</v>
      </c>
    </row>
    <row r="21" spans="1:11">
      <c r="A21" s="10">
        <v>17</v>
      </c>
      <c r="B21" s="11" t="s">
        <v>29</v>
      </c>
      <c r="C21" s="12">
        <v>19</v>
      </c>
      <c r="D21" s="13">
        <v>7.19</v>
      </c>
      <c r="E21" s="13">
        <v>3.01</v>
      </c>
      <c r="F21" s="13">
        <v>1.01</v>
      </c>
      <c r="G21" s="9">
        <f t="shared" si="0"/>
        <v>33.55481727574751</v>
      </c>
      <c r="H21" s="8">
        <f t="shared" si="1"/>
        <v>1.9999999999999998</v>
      </c>
      <c r="I21" s="9">
        <f t="shared" si="2"/>
        <v>66.44518272425249</v>
      </c>
      <c r="J21" s="13">
        <v>3.12</v>
      </c>
      <c r="K21" s="8">
        <f t="shared" si="3"/>
        <v>43.393602225312932</v>
      </c>
    </row>
    <row r="22" spans="1:11">
      <c r="A22" s="10">
        <v>18</v>
      </c>
      <c r="B22" s="11" t="s">
        <v>30</v>
      </c>
      <c r="C22" s="12">
        <v>116</v>
      </c>
      <c r="D22" s="13">
        <v>936.44</v>
      </c>
      <c r="E22" s="13">
        <v>151.77000000000001</v>
      </c>
      <c r="F22" s="13">
        <v>137.94999999999999</v>
      </c>
      <c r="G22" s="9">
        <f t="shared" si="0"/>
        <v>90.894116096725298</v>
      </c>
      <c r="H22" s="8">
        <f t="shared" si="1"/>
        <v>13.820000000000022</v>
      </c>
      <c r="I22" s="9">
        <f t="shared" si="2"/>
        <v>9.1058839032747052</v>
      </c>
      <c r="J22" s="13">
        <v>144.58000000000001</v>
      </c>
      <c r="K22" s="8">
        <f t="shared" si="3"/>
        <v>15.439323394985264</v>
      </c>
    </row>
    <row r="23" spans="1:11" s="21" customFormat="1">
      <c r="A23" s="15" t="s">
        <v>31</v>
      </c>
      <c r="B23" s="16"/>
      <c r="C23" s="17">
        <f>SUM(C5:C22)</f>
        <v>5332</v>
      </c>
      <c r="D23" s="17">
        <f>SUM(D5:D22)</f>
        <v>37978.790000000008</v>
      </c>
      <c r="E23" s="18">
        <f t="shared" ref="E23:F23" si="4">SUM(E5:E22)</f>
        <v>2682.7000000000003</v>
      </c>
      <c r="F23" s="18">
        <f t="shared" si="4"/>
        <v>373.74</v>
      </c>
      <c r="G23" s="19">
        <f t="shared" si="0"/>
        <v>13.931486934804488</v>
      </c>
      <c r="H23" s="20">
        <f t="shared" si="1"/>
        <v>2308.96</v>
      </c>
      <c r="I23" s="19">
        <f t="shared" si="2"/>
        <v>86.068513065195503</v>
      </c>
      <c r="J23" s="18">
        <f>SUM(J5:J22)</f>
        <v>7263.6299999999992</v>
      </c>
      <c r="K23" s="20">
        <f t="shared" si="3"/>
        <v>19.125490833172933</v>
      </c>
    </row>
    <row r="24" spans="1:11">
      <c r="A24" s="10">
        <v>1</v>
      </c>
      <c r="B24" s="11" t="s">
        <v>32</v>
      </c>
      <c r="C24" s="12">
        <v>125</v>
      </c>
      <c r="D24" s="13">
        <v>642.30999999999995</v>
      </c>
      <c r="E24" s="13">
        <v>51.63</v>
      </c>
      <c r="F24" s="13">
        <v>45.81</v>
      </c>
      <c r="G24" s="9">
        <f t="shared" si="0"/>
        <v>88.72748402091807</v>
      </c>
      <c r="H24" s="8">
        <f t="shared" si="1"/>
        <v>5.82</v>
      </c>
      <c r="I24" s="9">
        <f t="shared" si="2"/>
        <v>11.272515979081929</v>
      </c>
      <c r="J24" s="13">
        <v>48.45</v>
      </c>
      <c r="K24" s="8">
        <f t="shared" si="3"/>
        <v>7.5430866715448932</v>
      </c>
    </row>
    <row r="25" spans="1:11">
      <c r="A25" s="10">
        <v>2</v>
      </c>
      <c r="B25" s="11" t="s">
        <v>33</v>
      </c>
      <c r="C25" s="12">
        <v>27</v>
      </c>
      <c r="D25" s="13">
        <v>239.63</v>
      </c>
      <c r="E25" s="13">
        <v>0</v>
      </c>
      <c r="F25" s="13">
        <v>0</v>
      </c>
      <c r="G25" s="9">
        <v>0</v>
      </c>
      <c r="H25" s="8">
        <f t="shared" si="1"/>
        <v>0</v>
      </c>
      <c r="I25" s="9">
        <v>0</v>
      </c>
      <c r="J25" s="13">
        <v>0</v>
      </c>
      <c r="K25" s="8">
        <f t="shared" si="3"/>
        <v>0</v>
      </c>
    </row>
    <row r="26" spans="1:11">
      <c r="A26" s="10">
        <v>3</v>
      </c>
      <c r="B26" s="11" t="s">
        <v>34</v>
      </c>
      <c r="C26" s="12">
        <v>0</v>
      </c>
      <c r="D26" s="13">
        <v>0</v>
      </c>
      <c r="E26" s="13">
        <v>0</v>
      </c>
      <c r="F26" s="13">
        <v>0</v>
      </c>
      <c r="G26" s="9">
        <v>0</v>
      </c>
      <c r="H26" s="8">
        <f t="shared" si="1"/>
        <v>0</v>
      </c>
      <c r="I26" s="9">
        <v>0</v>
      </c>
      <c r="J26" s="13">
        <v>0</v>
      </c>
      <c r="K26" s="8">
        <v>0</v>
      </c>
    </row>
    <row r="27" spans="1:11">
      <c r="A27" s="10">
        <v>4</v>
      </c>
      <c r="B27" s="11" t="s">
        <v>35</v>
      </c>
      <c r="C27" s="12">
        <v>8</v>
      </c>
      <c r="D27" s="13">
        <v>1576.25</v>
      </c>
      <c r="E27" s="13">
        <v>400.02</v>
      </c>
      <c r="F27" s="13">
        <v>400</v>
      </c>
      <c r="G27" s="9">
        <f t="shared" si="0"/>
        <v>99.995000249987513</v>
      </c>
      <c r="H27" s="8">
        <f t="shared" si="1"/>
        <v>1.999999999998181E-2</v>
      </c>
      <c r="I27" s="9">
        <f t="shared" si="2"/>
        <v>4.9997500124948279E-3</v>
      </c>
      <c r="J27" s="13">
        <v>1146.79</v>
      </c>
      <c r="K27" s="8">
        <f t="shared" si="3"/>
        <v>72.754321966693098</v>
      </c>
    </row>
    <row r="28" spans="1:11">
      <c r="A28" s="10">
        <v>5</v>
      </c>
      <c r="B28" s="11" t="s">
        <v>36</v>
      </c>
      <c r="C28" s="12">
        <v>0</v>
      </c>
      <c r="D28" s="13">
        <v>0</v>
      </c>
      <c r="E28" s="13">
        <v>0</v>
      </c>
      <c r="F28" s="13">
        <v>0</v>
      </c>
      <c r="G28" s="9">
        <v>0</v>
      </c>
      <c r="H28" s="8">
        <f t="shared" si="1"/>
        <v>0</v>
      </c>
      <c r="I28" s="9">
        <v>0</v>
      </c>
      <c r="J28" s="13">
        <v>1E-4</v>
      </c>
      <c r="K28" s="8">
        <v>0</v>
      </c>
    </row>
    <row r="29" spans="1:11">
      <c r="A29" s="10">
        <v>6</v>
      </c>
      <c r="B29" s="11" t="s">
        <v>37</v>
      </c>
      <c r="C29" s="22">
        <v>0</v>
      </c>
      <c r="D29" s="22">
        <v>0</v>
      </c>
      <c r="E29" s="22">
        <v>0</v>
      </c>
      <c r="F29" s="22">
        <v>0</v>
      </c>
      <c r="G29" s="9">
        <v>0</v>
      </c>
      <c r="H29" s="8">
        <f t="shared" si="1"/>
        <v>0</v>
      </c>
      <c r="I29" s="9">
        <v>0</v>
      </c>
      <c r="J29" s="22">
        <v>0</v>
      </c>
      <c r="K29" s="8">
        <v>0</v>
      </c>
    </row>
    <row r="30" spans="1:11" s="21" customFormat="1">
      <c r="A30" s="15" t="s">
        <v>38</v>
      </c>
      <c r="B30" s="16"/>
      <c r="C30" s="17">
        <f>SUM(C24:C29)</f>
        <v>160</v>
      </c>
      <c r="D30" s="18">
        <f>SUM(D24:D29)</f>
        <v>2458.19</v>
      </c>
      <c r="E30" s="18">
        <f t="shared" ref="E30:F30" si="5">SUM(E24:E29)</f>
        <v>451.65</v>
      </c>
      <c r="F30" s="18">
        <f t="shared" si="5"/>
        <v>445.81</v>
      </c>
      <c r="G30" s="19">
        <f t="shared" si="0"/>
        <v>98.70696335658144</v>
      </c>
      <c r="H30" s="20">
        <f t="shared" si="1"/>
        <v>5.839999999999975</v>
      </c>
      <c r="I30" s="19">
        <f t="shared" si="2"/>
        <v>1.2930366434185709</v>
      </c>
      <c r="J30" s="18">
        <f>SUM(J24:J29)</f>
        <v>1195.2401</v>
      </c>
      <c r="K30" s="20">
        <f t="shared" si="3"/>
        <v>48.622771225983342</v>
      </c>
    </row>
    <row r="31" spans="1:11">
      <c r="A31" s="10">
        <v>1</v>
      </c>
      <c r="B31" s="11" t="s">
        <v>39</v>
      </c>
      <c r="C31" s="12">
        <v>20</v>
      </c>
      <c r="D31" s="13">
        <v>303.55</v>
      </c>
      <c r="E31" s="13">
        <v>0</v>
      </c>
      <c r="F31" s="13">
        <v>0</v>
      </c>
      <c r="G31" s="9">
        <v>0</v>
      </c>
      <c r="H31" s="8">
        <f t="shared" si="1"/>
        <v>0</v>
      </c>
      <c r="I31" s="9">
        <v>0</v>
      </c>
      <c r="J31" s="13">
        <v>38.76</v>
      </c>
      <c r="K31" s="8">
        <f t="shared" si="3"/>
        <v>12.768901334211828</v>
      </c>
    </row>
    <row r="32" spans="1:11" s="21" customFormat="1">
      <c r="A32" s="15" t="s">
        <v>40</v>
      </c>
      <c r="B32" s="16"/>
      <c r="C32" s="17">
        <f>SUM(C31)</f>
        <v>20</v>
      </c>
      <c r="D32" s="18">
        <f>SUM(D31)</f>
        <v>303.55</v>
      </c>
      <c r="E32" s="18">
        <f t="shared" ref="E32:F32" si="6">SUM(E31)</f>
        <v>0</v>
      </c>
      <c r="F32" s="18">
        <f t="shared" si="6"/>
        <v>0</v>
      </c>
      <c r="G32" s="19">
        <v>0</v>
      </c>
      <c r="H32" s="20">
        <f t="shared" si="1"/>
        <v>0</v>
      </c>
      <c r="I32" s="19">
        <v>0</v>
      </c>
      <c r="J32" s="18">
        <f>SUM(J31)</f>
        <v>38.76</v>
      </c>
      <c r="K32" s="20">
        <f t="shared" si="3"/>
        <v>12.768901334211828</v>
      </c>
    </row>
    <row r="33" spans="1:11">
      <c r="A33" s="11">
        <v>1</v>
      </c>
      <c r="B33" s="23" t="s">
        <v>41</v>
      </c>
      <c r="C33" s="12">
        <v>40</v>
      </c>
      <c r="D33" s="13">
        <v>328.59</v>
      </c>
      <c r="E33" s="13">
        <v>148.69999999999999</v>
      </c>
      <c r="F33" s="13">
        <v>13.6</v>
      </c>
      <c r="G33" s="9">
        <f t="shared" si="0"/>
        <v>9.1459314055144603</v>
      </c>
      <c r="H33" s="8">
        <f t="shared" si="1"/>
        <v>135.1</v>
      </c>
      <c r="I33" s="9">
        <f t="shared" si="2"/>
        <v>90.854068594485554</v>
      </c>
      <c r="J33" s="13">
        <v>180</v>
      </c>
      <c r="K33" s="8">
        <f t="shared" si="3"/>
        <v>54.779512462339085</v>
      </c>
    </row>
    <row r="34" spans="1:11" s="21" customFormat="1">
      <c r="A34" s="15" t="s">
        <v>42</v>
      </c>
      <c r="B34" s="16"/>
      <c r="C34" s="17">
        <f>SUM(C33)</f>
        <v>40</v>
      </c>
      <c r="D34" s="18">
        <f>SUM(D33)</f>
        <v>328.59</v>
      </c>
      <c r="E34" s="18">
        <f t="shared" ref="E34:F34" si="7">SUM(E33)</f>
        <v>148.69999999999999</v>
      </c>
      <c r="F34" s="18">
        <f t="shared" si="7"/>
        <v>13.6</v>
      </c>
      <c r="G34" s="19">
        <f t="shared" si="0"/>
        <v>9.1459314055144603</v>
      </c>
      <c r="H34" s="20">
        <f t="shared" si="1"/>
        <v>135.1</v>
      </c>
      <c r="I34" s="19">
        <f t="shared" si="2"/>
        <v>90.854068594485554</v>
      </c>
      <c r="J34" s="18">
        <f>SUM(J33)</f>
        <v>180</v>
      </c>
      <c r="K34" s="20">
        <f t="shared" si="3"/>
        <v>54.779512462339085</v>
      </c>
    </row>
    <row r="35" spans="1:11">
      <c r="A35" s="24" t="s">
        <v>43</v>
      </c>
      <c r="B35" s="25"/>
      <c r="C35" s="12">
        <v>0</v>
      </c>
      <c r="D35" s="26">
        <v>8143.16</v>
      </c>
      <c r="E35" s="13">
        <v>0</v>
      </c>
      <c r="F35" s="13">
        <v>0</v>
      </c>
      <c r="G35" s="9">
        <v>0</v>
      </c>
      <c r="H35" s="8">
        <f t="shared" si="1"/>
        <v>0</v>
      </c>
      <c r="I35" s="9">
        <v>0</v>
      </c>
      <c r="J35" s="13">
        <v>0</v>
      </c>
      <c r="K35" s="8">
        <f t="shared" si="3"/>
        <v>0</v>
      </c>
    </row>
    <row r="36" spans="1:11" s="21" customFormat="1">
      <c r="A36" s="15" t="s">
        <v>44</v>
      </c>
      <c r="B36" s="16"/>
      <c r="C36" s="17">
        <f>C23+C30+C32+C34+C35</f>
        <v>5552</v>
      </c>
      <c r="D36" s="17">
        <f>D23+D30+D32+D34+D35</f>
        <v>49212.280000000013</v>
      </c>
      <c r="E36" s="17">
        <f t="shared" ref="E36:F36" si="8">E23+E30+E32+E34+E35</f>
        <v>3283.05</v>
      </c>
      <c r="F36" s="17">
        <f t="shared" si="8"/>
        <v>833.15</v>
      </c>
      <c r="G36" s="19">
        <f t="shared" si="0"/>
        <v>25.377316824294482</v>
      </c>
      <c r="H36" s="20">
        <f t="shared" si="1"/>
        <v>2449.9</v>
      </c>
      <c r="I36" s="19">
        <f t="shared" si="2"/>
        <v>74.622683175705518</v>
      </c>
      <c r="J36" s="18">
        <f>J23+J30+J32+J34+J35</f>
        <v>8677.6301000000003</v>
      </c>
      <c r="K36" s="20">
        <f t="shared" si="3"/>
        <v>17.633058456141431</v>
      </c>
    </row>
  </sheetData>
  <mergeCells count="9">
    <mergeCell ref="A34:B34"/>
    <mergeCell ref="A35:B35"/>
    <mergeCell ref="A36:B36"/>
    <mergeCell ref="A1:K1"/>
    <mergeCell ref="A2:K2"/>
    <mergeCell ref="A3:K3"/>
    <mergeCell ref="A23:B23"/>
    <mergeCell ref="A30:B30"/>
    <mergeCell ref="A32:B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2019-06-14T07:23:51Z</dcterms:created>
  <dcterms:modified xsi:type="dcterms:W3CDTF">2019-06-14T07:24:16Z</dcterms:modified>
</cp:coreProperties>
</file>